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Upload Website Satu Data\2024\XLSX\"/>
    </mc:Choice>
  </mc:AlternateContent>
  <xr:revisionPtr revIDLastSave="0" documentId="8_{FF6E1836-7C20-47A2-A2E7-41E80DD6C552}" xr6:coauthVersionLast="47" xr6:coauthVersionMax="47" xr10:uidLastSave="{00000000-0000-0000-0000-000000000000}"/>
  <bookViews>
    <workbookView xWindow="-120" yWindow="-120" windowWidth="29040" windowHeight="15720" xr2:uid="{47F3D6A3-0120-4296-9010-65390CF04AD1}"/>
  </bookViews>
  <sheets>
    <sheet name="Nilai Produksi Perikanan Budi D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7" i="1" l="1"/>
  <c r="D7" i="1"/>
  <c r="D6" i="1"/>
  <c r="C6" i="1"/>
  <c r="I5" i="1"/>
  <c r="H5" i="1"/>
  <c r="G5" i="1"/>
  <c r="D5" i="1"/>
  <c r="C5" i="1"/>
  <c r="G4" i="1"/>
  <c r="F2" i="1"/>
  <c r="J3" i="1" l="1"/>
  <c r="J4" i="1"/>
  <c r="J5" i="1"/>
  <c r="J6" i="1"/>
  <c r="J7" i="1"/>
  <c r="J2" i="1"/>
  <c r="I8" i="1"/>
  <c r="H8" i="1"/>
  <c r="G8" i="1"/>
  <c r="F8" i="1"/>
  <c r="E8" i="1"/>
  <c r="D8" i="1"/>
  <c r="C8" i="1"/>
  <c r="J8" i="1" l="1"/>
</calcChain>
</file>

<file path=xl/sharedStrings.xml><?xml version="1.0" encoding="utf-8"?>
<sst xmlns="http://schemas.openxmlformats.org/spreadsheetml/2006/main" count="36" uniqueCount="25">
  <si>
    <t>Lainnya</t>
  </si>
  <si>
    <t>Jumlah</t>
  </si>
  <si>
    <t>Ampenan</t>
  </si>
  <si>
    <t>Mataram</t>
  </si>
  <si>
    <t>Cakranegara</t>
  </si>
  <si>
    <t>Sekarbela</t>
  </si>
  <si>
    <t>Selaparang</t>
  </si>
  <si>
    <t>Sandubaya</t>
  </si>
  <si>
    <t>Gurame</t>
  </si>
  <si>
    <t>Patin</t>
  </si>
  <si>
    <t>Lele</t>
  </si>
  <si>
    <t>NIla</t>
  </si>
  <si>
    <t>Ikan Mas</t>
  </si>
  <si>
    <t>Bawal</t>
  </si>
  <si>
    <t>Kecamatan</t>
  </si>
  <si>
    <t>Kode Wilayah</t>
  </si>
  <si>
    <t>52.71.01</t>
  </si>
  <si>
    <t>52.71.02</t>
  </si>
  <si>
    <t>52.71.03</t>
  </si>
  <si>
    <t>52.71.04</t>
  </si>
  <si>
    <t>52.71.05</t>
  </si>
  <si>
    <t>52.71.06</t>
  </si>
  <si>
    <t>52.71</t>
  </si>
  <si>
    <t>Kota Mataram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</si>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</sst>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43" formatCode="_-* #,##0.00_-;\-* #,##0.00_-;_-* &quot;-&quot;??_-;_-@_-"/>
    <numFmt numFmtId="168" formatCode="_-* #,##0.00_-;\-* #,##0.00_-;_-* &quot;-&quot;_-;_-@_-"/>
  </numFmts>
  <fonts count="8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8"/>
      <name val="Calibri"/>
      <family val="2"/>
      <charset val="1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theme="1"/>
      <name val="Calibri"/>
      <family val="2"/>
      <charset val="1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/>
    <xf numFmtId="41" fontId="3" fillId="0" borderId="0" applyFont="0" applyFill="0" applyBorder="0" applyAlignment="0" applyProtection="0"/>
    <xf numFmtId="43" fontId="7" fillId="0" borderId="0" applyFont="0" applyFill="0" applyBorder="0" applyAlignment="0" applyProtection="0"/>
  </cellStyleXfs>
  <cellXfs count="13">
    <xf numFmtId="0" fontId="0" fillId="0" borderId="0" xfId="0"/>
    <xf numFmtId="0" fontId="0" fillId="0" borderId="0" xfId="0" applyAlignment="1">
      <alignment horizontal="left"/>
    </xf>
    <xf numFmtId="0" fontId="2" fillId="0" borderId="1" xfId="0" applyFont="1" applyBorder="1" applyAlignment="1">
      <alignment horizontal="left" vertical="top"/>
    </xf>
    <xf numFmtId="0" fontId="5" fillId="0" borderId="1" xfId="0" applyFont="1" applyBorder="1" applyAlignment="1">
      <alignment horizontal="left" vertical="top"/>
    </xf>
    <xf numFmtId="0" fontId="0" fillId="0" borderId="1" xfId="0" applyBorder="1" applyAlignment="1">
      <alignment horizontal="left" vertical="top"/>
    </xf>
    <xf numFmtId="0" fontId="2" fillId="0" borderId="1" xfId="0" applyFont="1" applyBorder="1" applyAlignment="1">
      <alignment horizontal="center" vertical="top"/>
    </xf>
    <xf numFmtId="0" fontId="5" fillId="0" borderId="1" xfId="0" applyFont="1" applyBorder="1" applyAlignment="1">
      <alignment horizontal="center" vertical="top"/>
    </xf>
    <xf numFmtId="0" fontId="6" fillId="0" borderId="1" xfId="0" applyFont="1" applyBorder="1" applyAlignment="1">
      <alignment horizontal="center" vertical="top"/>
    </xf>
    <xf numFmtId="0" fontId="0" fillId="0" borderId="0" xfId="0" applyAlignment="1">
      <alignment horizontal="center"/>
    </xf>
    <xf numFmtId="43" fontId="2" fillId="0" borderId="1" xfId="2" applyFont="1" applyBorder="1" applyAlignment="1">
      <alignment horizontal="right" vertical="top"/>
    </xf>
    <xf numFmtId="43" fontId="0" fillId="0" borderId="1" xfId="2" applyFont="1" applyBorder="1" applyAlignment="1">
      <alignment horizontal="right" vertical="top"/>
    </xf>
    <xf numFmtId="168" fontId="1" fillId="0" borderId="2" xfId="1" applyNumberFormat="1" applyFont="1" applyBorder="1"/>
    <xf numFmtId="168" fontId="1" fillId="0" borderId="1" xfId="1" applyNumberFormat="1" applyFont="1" applyBorder="1"/>
  </cellXfs>
  <cellStyles count="3">
    <cellStyle name="Comma" xfId="2" builtinId="3"/>
    <cellStyle name="Comma [0] 2" xfId="1" xr:uid="{122B4025-4208-494C-A8FF-B6C92E087099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39CEE1-EA90-4DBB-88AB-DDA5923F4925}">
  <dimension ref="A1:J8"/>
  <sheetViews>
    <sheetView tabSelected="1" workbookViewId="0">
      <selection activeCell="B11" sqref="B11"/>
    </sheetView>
  </sheetViews>
  <sheetFormatPr defaultRowHeight="15" x14ac:dyDescent="0.25"/>
  <cols>
    <col min="1" max="1" width="18" customWidth="1"/>
    <col min="2" max="2" width="13.42578125" style="1" bestFit="1" customWidth="1"/>
    <col min="3" max="3" width="16.85546875" bestFit="1" customWidth="1"/>
    <col min="4" max="4" width="14.28515625" bestFit="1" customWidth="1"/>
    <col min="5" max="5" width="15.28515625" bestFit="1" customWidth="1"/>
    <col min="6" max="8" width="16.85546875" bestFit="1" customWidth="1"/>
    <col min="9" max="9" width="15.28515625" bestFit="1" customWidth="1"/>
    <col min="10" max="10" width="18" bestFit="1" customWidth="1"/>
  </cols>
  <sheetData>
    <row r="1" spans="1:10" s="8" customFormat="1" x14ac:dyDescent="0.25">
      <c r="A1" s="5" t="s">
        <v>15</v>
      </c>
      <c r="B1" s="5" t="s">
        <v>14</v>
      </c>
      <c r="C1" s="6" t="s">
        <v>8</v>
      </c>
      <c r="D1" s="6" t="s">
        <v>9</v>
      </c>
      <c r="E1" s="6" t="s">
        <v>10</v>
      </c>
      <c r="F1" s="6" t="s">
        <v>11</v>
      </c>
      <c r="G1" s="6" t="s">
        <v>12</v>
      </c>
      <c r="H1" s="6" t="s">
        <v>13</v>
      </c>
      <c r="I1" s="5" t="s">
        <v>0</v>
      </c>
      <c r="J1" s="7" t="s">
        <v>1</v>
      </c>
    </row>
    <row r="2" spans="1:10" x14ac:dyDescent="0.25">
      <c r="A2" s="2" t="s">
        <v>16</v>
      </c>
      <c r="B2" s="3" t="s">
        <v>2</v>
      </c>
      <c r="C2" s="11" t="s">
        <v>24</v>
      </c>
      <c r="D2" s="11" t="s">
        <v>24</v>
      </c>
      <c r="E2" s="11" t="s">
        <v>24</v>
      </c>
      <c r="F2" s="11">
        <f>2*24500*1000</f>
        <v>49000000</v>
      </c>
      <c r="G2" s="11" t="s">
        <v>24</v>
      </c>
      <c r="H2" s="11" t="s">
        <v>24</v>
      </c>
      <c r="I2" s="11">
        <v>374715000</v>
      </c>
      <c r="J2" s="9">
        <f>SUM(C2:I2)</f>
        <v>423715000</v>
      </c>
    </row>
    <row r="3" spans="1:10" x14ac:dyDescent="0.25">
      <c r="A3" s="2" t="s">
        <v>17</v>
      </c>
      <c r="B3" s="3" t="s">
        <v>3</v>
      </c>
      <c r="C3" s="11">
        <v>31720000</v>
      </c>
      <c r="D3" s="11" t="s">
        <v>24</v>
      </c>
      <c r="E3" s="11" t="s">
        <v>24</v>
      </c>
      <c r="F3" s="11">
        <v>36529500</v>
      </c>
      <c r="G3" s="11" t="s">
        <v>24</v>
      </c>
      <c r="H3" s="11" t="s">
        <v>24</v>
      </c>
      <c r="I3" s="11" t="s">
        <v>24</v>
      </c>
      <c r="J3" s="9">
        <f t="shared" ref="J3:J7" si="0">SUM(C3:I3)</f>
        <v>68249500</v>
      </c>
    </row>
    <row r="4" spans="1:10" x14ac:dyDescent="0.25">
      <c r="A4" s="2" t="s">
        <v>18</v>
      </c>
      <c r="B4" s="3" t="s">
        <v>4</v>
      </c>
      <c r="C4" s="11">
        <v>163280000</v>
      </c>
      <c r="D4" s="11" t="s">
        <v>24</v>
      </c>
      <c r="E4" s="11">
        <v>46694000</v>
      </c>
      <c r="F4" s="11">
        <v>2704958000</v>
      </c>
      <c r="G4" s="11">
        <f>1.98*31000*1000</f>
        <v>61380000</v>
      </c>
      <c r="H4" s="11">
        <v>746040000</v>
      </c>
      <c r="I4" s="11" t="s">
        <v>24</v>
      </c>
      <c r="J4" s="9">
        <f t="shared" si="0"/>
        <v>3722352000</v>
      </c>
    </row>
    <row r="5" spans="1:10" x14ac:dyDescent="0.25">
      <c r="A5" s="2" t="s">
        <v>19</v>
      </c>
      <c r="B5" s="3" t="s">
        <v>5</v>
      </c>
      <c r="C5" s="12">
        <f>0*40000*1000</f>
        <v>0</v>
      </c>
      <c r="D5" s="12">
        <f>0*0*1000</f>
        <v>0</v>
      </c>
      <c r="E5" s="12">
        <v>21608000</v>
      </c>
      <c r="F5" s="12">
        <v>180288000</v>
      </c>
      <c r="G5" s="12">
        <f>0*31000*1000</f>
        <v>0</v>
      </c>
      <c r="H5" s="12">
        <f>0*20000*1000</f>
        <v>0</v>
      </c>
      <c r="I5" s="12">
        <f>0*55000*1000</f>
        <v>0</v>
      </c>
      <c r="J5" s="9">
        <f t="shared" si="0"/>
        <v>201896000</v>
      </c>
    </row>
    <row r="6" spans="1:10" x14ac:dyDescent="0.25">
      <c r="A6" s="2" t="s">
        <v>20</v>
      </c>
      <c r="B6" s="3" t="s">
        <v>6</v>
      </c>
      <c r="C6" s="12">
        <f>10.98*40000*1000</f>
        <v>439200000</v>
      </c>
      <c r="D6" s="12">
        <f>0*0*1000</f>
        <v>0</v>
      </c>
      <c r="E6" s="12">
        <v>72187000</v>
      </c>
      <c r="F6" s="12">
        <v>928501999.99999988</v>
      </c>
      <c r="G6" s="12">
        <v>2170000</v>
      </c>
      <c r="H6" s="12">
        <v>49000000</v>
      </c>
      <c r="I6" s="12">
        <v>0</v>
      </c>
      <c r="J6" s="9">
        <f t="shared" si="0"/>
        <v>1491059000</v>
      </c>
    </row>
    <row r="7" spans="1:10" x14ac:dyDescent="0.25">
      <c r="A7" s="2" t="s">
        <v>21</v>
      </c>
      <c r="B7" s="3" t="s">
        <v>7</v>
      </c>
      <c r="C7" s="12">
        <v>417160000</v>
      </c>
      <c r="D7" s="12">
        <f>0.41*0*1000</f>
        <v>0</v>
      </c>
      <c r="E7" s="12">
        <v>538387000</v>
      </c>
      <c r="F7" s="12">
        <v>1890636000</v>
      </c>
      <c r="G7" s="12">
        <v>89001000</v>
      </c>
      <c r="H7" s="12">
        <v>245520000</v>
      </c>
      <c r="I7" s="12">
        <f>0*55000*1000</f>
        <v>0</v>
      </c>
      <c r="J7" s="9">
        <f t="shared" si="0"/>
        <v>3180704000</v>
      </c>
    </row>
    <row r="8" spans="1:10" x14ac:dyDescent="0.25">
      <c r="A8" s="2" t="s">
        <v>22</v>
      </c>
      <c r="B8" s="4" t="s">
        <v>23</v>
      </c>
      <c r="C8" s="10">
        <f>SUM(C2:C7)</f>
        <v>1051360000</v>
      </c>
      <c r="D8" s="10">
        <f t="shared" ref="D8:J8" si="1">SUM(D2:D7)</f>
        <v>0</v>
      </c>
      <c r="E8" s="10">
        <f t="shared" si="1"/>
        <v>678876000</v>
      </c>
      <c r="F8" s="10">
        <f t="shared" si="1"/>
        <v>5789913500</v>
      </c>
      <c r="G8" s="10">
        <f t="shared" si="1"/>
        <v>152551000</v>
      </c>
      <c r="H8" s="10">
        <f t="shared" si="1"/>
        <v>1040560000</v>
      </c>
      <c r="I8" s="10">
        <f t="shared" si="1"/>
        <v>374715000</v>
      </c>
      <c r="J8" s="10">
        <f t="shared" si="1"/>
        <v>9087975500</v>
      </c>
    </row>
  </sheetData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Nilai Produksi Perikanan Budi 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Bidang Statistik Mataram</dc:creator>
  <cp:lastModifiedBy>lenovocw.1@outlook.com</cp:lastModifiedBy>
  <dcterms:created xsi:type="dcterms:W3CDTF">2024-07-15T00:33:33Z</dcterms:created>
  <dcterms:modified xsi:type="dcterms:W3CDTF">2025-03-27T07:15:06Z</dcterms:modified>
</cp:coreProperties>
</file>